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40" windowHeight="8775" activeTab="0"/>
  </bookViews>
  <sheets>
    <sheet name="第04表" sheetId="1" r:id="rId1"/>
    <sheet name="H24・H23比較(欠）" sheetId="2" state="hidden" r:id="rId2"/>
    <sheet name="H23・H22比較(欠）" sheetId="3" state="hidden" r:id="rId3"/>
    <sheet name="H22・H21比較" sheetId="4" state="hidden" r:id="rId4"/>
    <sheet name="H21・H20比較" sheetId="5" state="hidden" r:id="rId5"/>
  </sheets>
  <definedNames/>
  <calcPr fullCalcOnLoad="1"/>
</workbook>
</file>

<file path=xl/sharedStrings.xml><?xml version="1.0" encoding="utf-8"?>
<sst xmlns="http://schemas.openxmlformats.org/spreadsheetml/2006/main" count="147" uniqueCount="50">
  <si>
    <t>消防費</t>
  </si>
  <si>
    <t>款</t>
  </si>
  <si>
    <t>項</t>
  </si>
  <si>
    <t>目</t>
  </si>
  <si>
    <t>消防管理費</t>
  </si>
  <si>
    <t>管理費</t>
  </si>
  <si>
    <t>福利厚生費</t>
  </si>
  <si>
    <t>衛生管理費</t>
  </si>
  <si>
    <t>人事教養費</t>
  </si>
  <si>
    <t>電子計算管理費</t>
  </si>
  <si>
    <t>消防活動費</t>
  </si>
  <si>
    <t>警防業務費</t>
  </si>
  <si>
    <t>防災業務費</t>
  </si>
  <si>
    <t>救急業務費</t>
  </si>
  <si>
    <t>予防業務費</t>
  </si>
  <si>
    <t>装備費</t>
  </si>
  <si>
    <t>消防団費</t>
  </si>
  <si>
    <t>委員会費</t>
  </si>
  <si>
    <t>活動費</t>
  </si>
  <si>
    <t>退職手当及年金費</t>
  </si>
  <si>
    <t>恩給費</t>
  </si>
  <si>
    <t>退職費</t>
  </si>
  <si>
    <t>建設費</t>
  </si>
  <si>
    <t>庁舎建設費</t>
  </si>
  <si>
    <t>改修費</t>
  </si>
  <si>
    <t>消防水利費</t>
  </si>
  <si>
    <t>増減</t>
  </si>
  <si>
    <t>(単位：千円）</t>
  </si>
  <si>
    <t>科　　　　目</t>
  </si>
  <si>
    <t>合　　　　計</t>
  </si>
  <si>
    <t>第５表　平成２１・２０年度歳出予算額比較（科目別）</t>
  </si>
  <si>
    <t>平成２１年度</t>
  </si>
  <si>
    <t>平成２０年度</t>
  </si>
  <si>
    <t>第５表　平成２２・２１年度歳出予算額比較（科目別）</t>
  </si>
  <si>
    <t>平成２２年度</t>
  </si>
  <si>
    <t>第4表　東京消防庁歳出予算額比較</t>
  </si>
  <si>
    <t>（単位：千円）　　　　</t>
  </si>
  <si>
    <t>科目</t>
  </si>
  <si>
    <t>対前年増（▲）減</t>
  </si>
  <si>
    <t>増　減　率 （％）</t>
  </si>
  <si>
    <t>消　防　費</t>
  </si>
  <si>
    <t>消防管理費</t>
  </si>
  <si>
    <t>消防活動費</t>
  </si>
  <si>
    <t>消防団費</t>
  </si>
  <si>
    <t>退職手当及年金費</t>
  </si>
  <si>
    <t>建設費</t>
  </si>
  <si>
    <t xml:space="preserve"> 注.各年度の最終予算です。</t>
  </si>
  <si>
    <t>平成29年度</t>
  </si>
  <si>
    <t>（平成30年度）</t>
  </si>
  <si>
    <t>平成30年度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</si>
</sst>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△ &quot;0"/>
    <numFmt numFmtId="178" formatCode="#,##0;&quot;△ &quot;#,##0"/>
    <numFmt numFmtId="179" formatCode="#,##0;&quot;▲ &quot;#,##0"/>
    <numFmt numFmtId="180" formatCode="#,##0.0;&quot;▲ &quot;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color indexed="8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8" fontId="0" fillId="0" borderId="0" xfId="0" applyNumberFormat="1" applyAlignment="1">
      <alignment/>
    </xf>
    <xf numFmtId="176" fontId="2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8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178" fontId="2" fillId="0" borderId="10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178" fontId="0" fillId="0" borderId="0" xfId="0" applyNumberFormat="1" applyAlignment="1">
      <alignment shrinkToFit="1"/>
    </xf>
    <xf numFmtId="178" fontId="2" fillId="0" borderId="10" xfId="0" applyNumberFormat="1" applyFont="1" applyBorder="1" applyAlignment="1">
      <alignment shrinkToFit="1"/>
    </xf>
    <xf numFmtId="178" fontId="0" fillId="0" borderId="10" xfId="0" applyNumberFormat="1" applyBorder="1" applyAlignment="1">
      <alignment shrinkToFit="1"/>
    </xf>
    <xf numFmtId="178" fontId="3" fillId="0" borderId="10" xfId="0" applyNumberFormat="1" applyFont="1" applyBorder="1" applyAlignment="1">
      <alignment shrinkToFit="1"/>
    </xf>
    <xf numFmtId="178" fontId="0" fillId="0" borderId="11" xfId="0" applyNumberFormat="1" applyBorder="1" applyAlignment="1">
      <alignment shrinkToFit="1"/>
    </xf>
    <xf numFmtId="0" fontId="0" fillId="33" borderId="0" xfId="0" applyFill="1" applyAlignment="1">
      <alignment/>
    </xf>
    <xf numFmtId="0" fontId="11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7" fillId="33" borderId="13" xfId="0" applyFont="1" applyFill="1" applyBorder="1" applyAlignment="1">
      <alignment horizontal="distributed" vertical="center"/>
    </xf>
    <xf numFmtId="0" fontId="8" fillId="33" borderId="14" xfId="0" applyFont="1" applyFill="1" applyBorder="1" applyAlignment="1">
      <alignment horizontal="distributed" vertical="center"/>
    </xf>
    <xf numFmtId="0" fontId="8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right" vertical="center"/>
    </xf>
    <xf numFmtId="0" fontId="8" fillId="33" borderId="0" xfId="0" applyFont="1" applyFill="1" applyAlignment="1">
      <alignment vertical="center"/>
    </xf>
    <xf numFmtId="178" fontId="8" fillId="33" borderId="15" xfId="60" applyNumberFormat="1" applyFont="1" applyFill="1" applyBorder="1" applyAlignment="1">
      <alignment vertical="center"/>
      <protection/>
    </xf>
    <xf numFmtId="179" fontId="8" fillId="33" borderId="10" xfId="60" applyNumberFormat="1" applyFont="1" applyFill="1" applyBorder="1" applyAlignment="1">
      <alignment horizontal="right" vertical="center"/>
      <protection/>
    </xf>
    <xf numFmtId="0" fontId="8" fillId="33" borderId="16" xfId="0" applyFont="1" applyFill="1" applyBorder="1" applyAlignment="1">
      <alignment vertical="center"/>
    </xf>
    <xf numFmtId="178" fontId="8" fillId="33" borderId="17" xfId="60" applyNumberFormat="1" applyFont="1" applyFill="1" applyBorder="1" applyAlignment="1">
      <alignment vertical="center"/>
      <protection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8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7" fillId="33" borderId="16" xfId="0" applyFont="1" applyFill="1" applyBorder="1" applyAlignment="1">
      <alignment horizontal="distributed" vertical="center"/>
    </xf>
    <xf numFmtId="0" fontId="7" fillId="33" borderId="19" xfId="0" applyFont="1" applyFill="1" applyBorder="1" applyAlignment="1">
      <alignment horizontal="distributed" vertical="center"/>
    </xf>
    <xf numFmtId="180" fontId="8" fillId="33" borderId="0" xfId="60" applyNumberFormat="1" applyFont="1" applyFill="1" applyBorder="1" applyAlignment="1">
      <alignment horizontal="right" vertical="center"/>
      <protection/>
    </xf>
    <xf numFmtId="180" fontId="8" fillId="33" borderId="15" xfId="60" applyNumberFormat="1" applyFont="1" applyFill="1" applyBorder="1" applyAlignment="1">
      <alignment horizontal="right" vertical="center"/>
      <protection/>
    </xf>
    <xf numFmtId="0" fontId="7" fillId="33" borderId="0" xfId="0" applyFont="1" applyFill="1" applyBorder="1" applyAlignment="1">
      <alignment horizontal="distributed" vertical="center"/>
    </xf>
    <xf numFmtId="0" fontId="7" fillId="33" borderId="20" xfId="0" applyFont="1" applyFill="1" applyBorder="1" applyAlignment="1">
      <alignment horizontal="distributed" vertical="center"/>
    </xf>
    <xf numFmtId="180" fontId="8" fillId="33" borderId="17" xfId="60" applyNumberFormat="1" applyFont="1" applyFill="1" applyBorder="1" applyAlignment="1">
      <alignment horizontal="right" vertical="center"/>
      <protection/>
    </xf>
    <xf numFmtId="180" fontId="8" fillId="33" borderId="16" xfId="60" applyNumberFormat="1" applyFont="1" applyFill="1" applyBorder="1" applyAlignment="1">
      <alignment horizontal="right" vertical="center"/>
      <protection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distributed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vertical="center"/>
    </xf>
    <xf numFmtId="178" fontId="0" fillId="0" borderId="22" xfId="0" applyNumberFormat="1" applyBorder="1" applyAlignment="1">
      <alignment vertical="center" shrinkToFit="1"/>
    </xf>
    <xf numFmtId="178" fontId="0" fillId="0" borderId="11" xfId="0" applyNumberFormat="1" applyBorder="1" applyAlignment="1">
      <alignment vertical="center" shrinkToFit="1"/>
    </xf>
    <xf numFmtId="178" fontId="0" fillId="0" borderId="22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178" fontId="9" fillId="33" borderId="23" xfId="60" applyNumberFormat="1" applyFont="1" applyFill="1" applyBorder="1" applyAlignment="1">
      <alignment horizontal="right" vertical="center"/>
      <protection/>
    </xf>
    <xf numFmtId="179" fontId="9" fillId="33" borderId="10" xfId="60" applyNumberFormat="1" applyFont="1" applyFill="1" applyBorder="1" applyAlignment="1">
      <alignment horizontal="right" vertical="center"/>
      <protection/>
    </xf>
    <xf numFmtId="180" fontId="9" fillId="33" borderId="0" xfId="60" applyNumberFormat="1" applyFont="1" applyFill="1" applyBorder="1" applyAlignment="1">
      <alignment horizontal="right" vertical="center"/>
      <protection/>
    </xf>
    <xf numFmtId="0" fontId="0" fillId="33" borderId="0" xfId="0" applyFont="1" applyFill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view="pageBreakPreview" zoomScale="160" zoomScaleNormal="130" zoomScaleSheetLayoutView="160" zoomScalePageLayoutView="0" workbookViewId="0" topLeftCell="A1">
      <selection activeCell="A1" sqref="A1:H1"/>
    </sheetView>
  </sheetViews>
  <sheetFormatPr defaultColWidth="9.00390625" defaultRowHeight="13.5"/>
  <cols>
    <col min="1" max="1" width="1.875" style="18" customWidth="1"/>
    <col min="2" max="2" width="10.125" style="18" customWidth="1"/>
    <col min="3" max="3" width="7.875" style="18" customWidth="1"/>
    <col min="4" max="6" width="13.375" style="18" customWidth="1"/>
    <col min="7" max="8" width="8.125" style="18" customWidth="1"/>
    <col min="9" max="16384" width="9.00390625" style="18" customWidth="1"/>
  </cols>
  <sheetData>
    <row r="1" spans="1:8" ht="18.75">
      <c r="A1" s="45" t="s">
        <v>35</v>
      </c>
      <c r="B1" s="45"/>
      <c r="C1" s="45"/>
      <c r="D1" s="45"/>
      <c r="E1" s="45"/>
      <c r="F1" s="45"/>
      <c r="G1" s="45"/>
      <c r="H1" s="45"/>
    </row>
    <row r="2" spans="1:8" ht="13.5" customHeight="1">
      <c r="A2" s="19"/>
      <c r="B2" s="19"/>
      <c r="C2" s="19"/>
      <c r="D2" s="19"/>
      <c r="E2" s="19"/>
      <c r="F2" s="19"/>
      <c r="G2" s="19"/>
      <c r="H2" s="19"/>
    </row>
    <row r="3" spans="1:8" ht="15" thickBot="1">
      <c r="A3" s="46" t="s">
        <v>36</v>
      </c>
      <c r="B3" s="46"/>
      <c r="C3" s="20"/>
      <c r="D3" s="21"/>
      <c r="E3" s="21"/>
      <c r="F3" s="21"/>
      <c r="G3" s="47" t="s">
        <v>48</v>
      </c>
      <c r="H3" s="47"/>
    </row>
    <row r="4" spans="1:8" ht="13.5">
      <c r="A4" s="48" t="s">
        <v>37</v>
      </c>
      <c r="B4" s="48"/>
      <c r="C4" s="22"/>
      <c r="D4" s="23" t="s">
        <v>49</v>
      </c>
      <c r="E4" s="23" t="s">
        <v>47</v>
      </c>
      <c r="F4" s="24" t="s">
        <v>38</v>
      </c>
      <c r="G4" s="49" t="s">
        <v>39</v>
      </c>
      <c r="H4" s="50"/>
    </row>
    <row r="5" spans="1:8" s="62" customFormat="1" ht="13.5" customHeight="1">
      <c r="A5" s="58" t="s">
        <v>40</v>
      </c>
      <c r="B5" s="58"/>
      <c r="C5" s="25"/>
      <c r="D5" s="59">
        <v>250361840</v>
      </c>
      <c r="E5" s="59">
        <v>248136933</v>
      </c>
      <c r="F5" s="60">
        <f aca="true" t="shared" si="0" ref="F5:F10">D5-E5</f>
        <v>2224907</v>
      </c>
      <c r="G5" s="61">
        <f aca="true" t="shared" si="1" ref="G5:G10">F5/E5*100</f>
        <v>0.8966448376308415</v>
      </c>
      <c r="H5" s="61"/>
    </row>
    <row r="6" spans="1:8" ht="13.5" customHeight="1">
      <c r="A6" s="26"/>
      <c r="B6" s="41" t="s">
        <v>41</v>
      </c>
      <c r="C6" s="42"/>
      <c r="D6" s="27">
        <v>195127411</v>
      </c>
      <c r="E6" s="27">
        <v>193172200</v>
      </c>
      <c r="F6" s="28">
        <f t="shared" si="0"/>
        <v>1955211</v>
      </c>
      <c r="G6" s="39">
        <f t="shared" si="1"/>
        <v>1.0121596171705867</v>
      </c>
      <c r="H6" s="39"/>
    </row>
    <row r="7" spans="1:8" ht="13.5" customHeight="1">
      <c r="A7" s="26"/>
      <c r="B7" s="41" t="s">
        <v>42</v>
      </c>
      <c r="C7" s="42"/>
      <c r="D7" s="27">
        <v>24107000</v>
      </c>
      <c r="E7" s="27">
        <v>22635000</v>
      </c>
      <c r="F7" s="28">
        <f t="shared" si="0"/>
        <v>1472000</v>
      </c>
      <c r="G7" s="40">
        <f t="shared" si="1"/>
        <v>6.50320300419704</v>
      </c>
      <c r="H7" s="39"/>
    </row>
    <row r="8" spans="1:8" ht="13.5" customHeight="1">
      <c r="A8" s="26"/>
      <c r="B8" s="41" t="s">
        <v>43</v>
      </c>
      <c r="C8" s="42"/>
      <c r="D8" s="27">
        <v>3798000</v>
      </c>
      <c r="E8" s="27">
        <v>4067000</v>
      </c>
      <c r="F8" s="28">
        <f t="shared" si="0"/>
        <v>-269000</v>
      </c>
      <c r="G8" s="40">
        <f t="shared" si="1"/>
        <v>-6.614211949840176</v>
      </c>
      <c r="H8" s="39"/>
    </row>
    <row r="9" spans="1:8" ht="13.5" customHeight="1">
      <c r="A9" s="26"/>
      <c r="B9" s="41" t="s">
        <v>44</v>
      </c>
      <c r="C9" s="42"/>
      <c r="D9" s="27">
        <v>11300429</v>
      </c>
      <c r="E9" s="27">
        <v>9684733</v>
      </c>
      <c r="F9" s="28">
        <f t="shared" si="0"/>
        <v>1615696</v>
      </c>
      <c r="G9" s="40">
        <f t="shared" si="1"/>
        <v>16.6829173297808</v>
      </c>
      <c r="H9" s="39"/>
    </row>
    <row r="10" spans="1:8" ht="13.5" customHeight="1" thickBot="1">
      <c r="A10" s="29"/>
      <c r="B10" s="37" t="s">
        <v>45</v>
      </c>
      <c r="C10" s="38"/>
      <c r="D10" s="30">
        <v>16029000</v>
      </c>
      <c r="E10" s="30">
        <v>18578000</v>
      </c>
      <c r="F10" s="28">
        <f t="shared" si="0"/>
        <v>-2549000</v>
      </c>
      <c r="G10" s="43">
        <f t="shared" si="1"/>
        <v>-13.720529658736139</v>
      </c>
      <c r="H10" s="44"/>
    </row>
    <row r="11" spans="1:8" ht="13.5">
      <c r="A11" s="31" t="s">
        <v>46</v>
      </c>
      <c r="B11" s="32"/>
      <c r="C11" s="33"/>
      <c r="D11" s="21"/>
      <c r="E11" s="21"/>
      <c r="F11" s="34"/>
      <c r="G11" s="35"/>
      <c r="H11" s="36"/>
    </row>
  </sheetData>
  <sheetProtection/>
  <mergeCells count="17">
    <mergeCell ref="A1:H1"/>
    <mergeCell ref="A3:B3"/>
    <mergeCell ref="G3:H3"/>
    <mergeCell ref="A4:B4"/>
    <mergeCell ref="G4:H4"/>
    <mergeCell ref="A5:B5"/>
    <mergeCell ref="G5:H5"/>
    <mergeCell ref="B10:C10"/>
    <mergeCell ref="G6:H6"/>
    <mergeCell ref="G7:H7"/>
    <mergeCell ref="B6:C6"/>
    <mergeCell ref="B7:C7"/>
    <mergeCell ref="B8:C8"/>
    <mergeCell ref="B9:C9"/>
    <mergeCell ref="G8:H8"/>
    <mergeCell ref="G9:H9"/>
    <mergeCell ref="G10:H10"/>
  </mergeCells>
  <printOptions/>
  <pageMargins left="0.7" right="0.7" top="0.75" bottom="0.75" header="0.3" footer="0.3"/>
  <pageSetup fitToHeight="0" fitToWidth="0" horizontalDpi="600" verticalDpi="600" orientation="portrait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F30"/>
  <sheetViews>
    <sheetView zoomScalePageLayoutView="0" workbookViewId="0" topLeftCell="A1">
      <selection activeCell="C27" sqref="C27"/>
    </sheetView>
  </sheetViews>
  <sheetFormatPr defaultColWidth="9.00390625" defaultRowHeight="13.5"/>
  <cols>
    <col min="2" max="2" width="16.25390625" style="0" customWidth="1"/>
    <col min="3" max="3" width="15.875" style="0" customWidth="1"/>
    <col min="4" max="5" width="16.375" style="0" customWidth="1"/>
    <col min="6" max="6" width="13.375" style="13" bestFit="1" customWidth="1"/>
  </cols>
  <sheetData>
    <row r="2" ht="13.5">
      <c r="A2" t="s">
        <v>33</v>
      </c>
    </row>
    <row r="4" ht="13.5">
      <c r="F4" s="13" t="s">
        <v>27</v>
      </c>
    </row>
    <row r="5" spans="1:6" ht="13.5">
      <c r="A5" s="51" t="s">
        <v>28</v>
      </c>
      <c r="B5" s="51"/>
      <c r="C5" s="51"/>
      <c r="D5" s="52" t="s">
        <v>34</v>
      </c>
      <c r="E5" s="52" t="s">
        <v>31</v>
      </c>
      <c r="F5" s="54" t="s">
        <v>26</v>
      </c>
    </row>
    <row r="6" spans="1:6" ht="13.5">
      <c r="A6" s="9" t="s">
        <v>1</v>
      </c>
      <c r="B6" s="9" t="s">
        <v>2</v>
      </c>
      <c r="C6" s="9" t="s">
        <v>3</v>
      </c>
      <c r="D6" s="53"/>
      <c r="E6" s="53"/>
      <c r="F6" s="55"/>
    </row>
    <row r="7" spans="1:6" ht="17.25">
      <c r="A7" s="7"/>
      <c r="B7" s="7" t="s">
        <v>29</v>
      </c>
      <c r="C7" s="7"/>
      <c r="D7" s="2">
        <f>SUM(D8)</f>
        <v>248269000</v>
      </c>
      <c r="E7" s="2">
        <f>SUM(E8)</f>
        <v>254192000</v>
      </c>
      <c r="F7" s="14">
        <f>D7-E7</f>
        <v>-5923000</v>
      </c>
    </row>
    <row r="8" spans="1:6" ht="13.5">
      <c r="A8" s="7" t="s">
        <v>0</v>
      </c>
      <c r="B8" s="7"/>
      <c r="C8" s="7"/>
      <c r="D8" s="4">
        <f>SUM(D9,D15,D21,D24,D27)</f>
        <v>248269000</v>
      </c>
      <c r="E8" s="4">
        <f>SUM(E9,E15,E21,E24,E27)</f>
        <v>254192000</v>
      </c>
      <c r="F8" s="15">
        <f aca="true" t="shared" si="0" ref="F8:F30">D8-E8</f>
        <v>-5923000</v>
      </c>
    </row>
    <row r="9" spans="1:6" ht="15">
      <c r="A9" s="7"/>
      <c r="B9" s="7" t="s">
        <v>4</v>
      </c>
      <c r="C9" s="7"/>
      <c r="D9" s="11">
        <f>SUM(D10:D14)</f>
        <v>193695000</v>
      </c>
      <c r="E9" s="11">
        <f>SUM(E10:E14)</f>
        <v>197475000</v>
      </c>
      <c r="F9" s="16">
        <f t="shared" si="0"/>
        <v>-3780000</v>
      </c>
    </row>
    <row r="10" spans="1:6" ht="13.5">
      <c r="A10" s="7"/>
      <c r="B10" s="7"/>
      <c r="C10" s="7" t="s">
        <v>5</v>
      </c>
      <c r="D10" s="4">
        <v>188339000</v>
      </c>
      <c r="E10" s="4">
        <v>191687000</v>
      </c>
      <c r="F10" s="15">
        <f t="shared" si="0"/>
        <v>-3348000</v>
      </c>
    </row>
    <row r="11" spans="1:6" ht="13.5">
      <c r="A11" s="7"/>
      <c r="B11" s="7"/>
      <c r="C11" s="7" t="s">
        <v>6</v>
      </c>
      <c r="D11" s="4">
        <v>5000</v>
      </c>
      <c r="E11" s="4">
        <v>5000</v>
      </c>
      <c r="F11" s="15">
        <f t="shared" si="0"/>
        <v>0</v>
      </c>
    </row>
    <row r="12" spans="1:6" ht="13.5">
      <c r="A12" s="7"/>
      <c r="B12" s="7"/>
      <c r="C12" s="7" t="s">
        <v>7</v>
      </c>
      <c r="D12" s="4">
        <v>371000</v>
      </c>
      <c r="E12" s="4">
        <v>301000</v>
      </c>
      <c r="F12" s="15">
        <f t="shared" si="0"/>
        <v>70000</v>
      </c>
    </row>
    <row r="13" spans="1:6" ht="13.5">
      <c r="A13" s="7"/>
      <c r="B13" s="7"/>
      <c r="C13" s="7" t="s">
        <v>8</v>
      </c>
      <c r="D13" s="4">
        <v>813000</v>
      </c>
      <c r="E13" s="4">
        <v>769000</v>
      </c>
      <c r="F13" s="15">
        <f t="shared" si="0"/>
        <v>44000</v>
      </c>
    </row>
    <row r="14" spans="1:6" ht="13.5">
      <c r="A14" s="7"/>
      <c r="B14" s="7"/>
      <c r="C14" s="7" t="s">
        <v>9</v>
      </c>
      <c r="D14" s="4">
        <v>4167000</v>
      </c>
      <c r="E14" s="4">
        <v>4713000</v>
      </c>
      <c r="F14" s="15">
        <f t="shared" si="0"/>
        <v>-546000</v>
      </c>
    </row>
    <row r="15" spans="1:6" ht="15">
      <c r="A15" s="7"/>
      <c r="B15" s="7" t="s">
        <v>10</v>
      </c>
      <c r="C15" s="7"/>
      <c r="D15" s="11">
        <f>SUM(D16:D20)</f>
        <v>18765000</v>
      </c>
      <c r="E15" s="11">
        <f>SUM(E16:E20)</f>
        <v>19964000</v>
      </c>
      <c r="F15" s="16">
        <f t="shared" si="0"/>
        <v>-1199000</v>
      </c>
    </row>
    <row r="16" spans="1:6" ht="13.5">
      <c r="A16" s="7"/>
      <c r="B16" s="7"/>
      <c r="C16" s="7" t="s">
        <v>11</v>
      </c>
      <c r="D16" s="4">
        <v>801000</v>
      </c>
      <c r="E16" s="4">
        <v>809000</v>
      </c>
      <c r="F16" s="15">
        <f t="shared" si="0"/>
        <v>-8000</v>
      </c>
    </row>
    <row r="17" spans="1:6" ht="13.5">
      <c r="A17" s="7"/>
      <c r="B17" s="7"/>
      <c r="C17" s="7" t="s">
        <v>12</v>
      </c>
      <c r="D17" s="4">
        <v>1543000</v>
      </c>
      <c r="E17" s="4">
        <v>1088000</v>
      </c>
      <c r="F17" s="15">
        <f t="shared" si="0"/>
        <v>455000</v>
      </c>
    </row>
    <row r="18" spans="1:6" ht="13.5">
      <c r="A18" s="7"/>
      <c r="B18" s="7"/>
      <c r="C18" s="7" t="s">
        <v>13</v>
      </c>
      <c r="D18" s="4">
        <v>2787000</v>
      </c>
      <c r="E18" s="4">
        <v>2785000</v>
      </c>
      <c r="F18" s="15">
        <f t="shared" si="0"/>
        <v>2000</v>
      </c>
    </row>
    <row r="19" spans="1:6" ht="13.5">
      <c r="A19" s="7"/>
      <c r="B19" s="7"/>
      <c r="C19" s="7" t="s">
        <v>14</v>
      </c>
      <c r="D19" s="4">
        <v>909000</v>
      </c>
      <c r="E19" s="4">
        <v>729000</v>
      </c>
      <c r="F19" s="15">
        <f t="shared" si="0"/>
        <v>180000</v>
      </c>
    </row>
    <row r="20" spans="1:6" ht="13.5">
      <c r="A20" s="7"/>
      <c r="B20" s="7"/>
      <c r="C20" s="7" t="s">
        <v>15</v>
      </c>
      <c r="D20" s="4">
        <v>12725000</v>
      </c>
      <c r="E20" s="4">
        <v>14553000</v>
      </c>
      <c r="F20" s="15">
        <f t="shared" si="0"/>
        <v>-1828000</v>
      </c>
    </row>
    <row r="21" spans="1:6" ht="15">
      <c r="A21" s="7"/>
      <c r="B21" s="7" t="s">
        <v>16</v>
      </c>
      <c r="C21" s="7"/>
      <c r="D21" s="11">
        <f>SUM(D22:D23)</f>
        <v>3034000</v>
      </c>
      <c r="E21" s="11">
        <f>SUM(E22:E23)</f>
        <v>3309000</v>
      </c>
      <c r="F21" s="16">
        <f t="shared" si="0"/>
        <v>-275000</v>
      </c>
    </row>
    <row r="22" spans="1:6" ht="13.5">
      <c r="A22" s="7"/>
      <c r="B22" s="7"/>
      <c r="C22" s="7" t="s">
        <v>17</v>
      </c>
      <c r="D22" s="4">
        <v>11000</v>
      </c>
      <c r="E22" s="4">
        <v>11000</v>
      </c>
      <c r="F22" s="15">
        <f t="shared" si="0"/>
        <v>0</v>
      </c>
    </row>
    <row r="23" spans="1:6" ht="13.5">
      <c r="A23" s="7"/>
      <c r="B23" s="7"/>
      <c r="C23" s="7" t="s">
        <v>18</v>
      </c>
      <c r="D23" s="4">
        <v>3023000</v>
      </c>
      <c r="E23" s="4">
        <v>3298000</v>
      </c>
      <c r="F23" s="15">
        <f t="shared" si="0"/>
        <v>-275000</v>
      </c>
    </row>
    <row r="24" spans="1:6" ht="15">
      <c r="A24" s="7"/>
      <c r="B24" s="7" t="s">
        <v>19</v>
      </c>
      <c r="C24" s="7"/>
      <c r="D24" s="11">
        <f>SUM(D25:D26)</f>
        <v>21849000</v>
      </c>
      <c r="E24" s="11">
        <f>SUM(E25:E26)</f>
        <v>22703000</v>
      </c>
      <c r="F24" s="16">
        <f t="shared" si="0"/>
        <v>-854000</v>
      </c>
    </row>
    <row r="25" spans="1:6" ht="13.5">
      <c r="A25" s="7"/>
      <c r="B25" s="7"/>
      <c r="C25" s="7" t="s">
        <v>20</v>
      </c>
      <c r="D25" s="4">
        <v>530000</v>
      </c>
      <c r="E25" s="4">
        <v>573000</v>
      </c>
      <c r="F25" s="15">
        <f t="shared" si="0"/>
        <v>-43000</v>
      </c>
    </row>
    <row r="26" spans="1:6" ht="13.5">
      <c r="A26" s="7"/>
      <c r="B26" s="7"/>
      <c r="C26" s="7" t="s">
        <v>21</v>
      </c>
      <c r="D26" s="4">
        <v>21319000</v>
      </c>
      <c r="E26" s="4">
        <v>22130000</v>
      </c>
      <c r="F26" s="15">
        <f t="shared" si="0"/>
        <v>-811000</v>
      </c>
    </row>
    <row r="27" spans="1:6" ht="15">
      <c r="A27" s="7"/>
      <c r="B27" s="7" t="s">
        <v>22</v>
      </c>
      <c r="C27" s="7"/>
      <c r="D27" s="11">
        <f>SUM(D28:D30)</f>
        <v>10926000</v>
      </c>
      <c r="E27" s="11">
        <f>SUM(E28:E30)</f>
        <v>10741000</v>
      </c>
      <c r="F27" s="16">
        <f t="shared" si="0"/>
        <v>185000</v>
      </c>
    </row>
    <row r="28" spans="1:6" ht="13.5">
      <c r="A28" s="7"/>
      <c r="B28" s="7"/>
      <c r="C28" s="7" t="s">
        <v>23</v>
      </c>
      <c r="D28" s="4">
        <v>7379000</v>
      </c>
      <c r="E28" s="4">
        <v>6714000</v>
      </c>
      <c r="F28" s="15">
        <f t="shared" si="0"/>
        <v>665000</v>
      </c>
    </row>
    <row r="29" spans="1:6" ht="13.5">
      <c r="A29" s="7"/>
      <c r="B29" s="7"/>
      <c r="C29" s="7" t="s">
        <v>24</v>
      </c>
      <c r="D29" s="4">
        <v>1910000</v>
      </c>
      <c r="E29" s="4">
        <v>2407000</v>
      </c>
      <c r="F29" s="15">
        <f t="shared" si="0"/>
        <v>-497000</v>
      </c>
    </row>
    <row r="30" spans="1:6" ht="13.5">
      <c r="A30" s="8"/>
      <c r="B30" s="8"/>
      <c r="C30" s="8" t="s">
        <v>25</v>
      </c>
      <c r="D30" s="5">
        <v>1637000</v>
      </c>
      <c r="E30" s="5">
        <v>1620000</v>
      </c>
      <c r="F30" s="17">
        <f t="shared" si="0"/>
        <v>17000</v>
      </c>
    </row>
  </sheetData>
  <sheetProtection/>
  <mergeCells count="4">
    <mergeCell ref="A5:C5"/>
    <mergeCell ref="D5:D6"/>
    <mergeCell ref="E5:E6"/>
    <mergeCell ref="F5:F6"/>
  </mergeCells>
  <printOptions/>
  <pageMargins left="0.5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F30"/>
  <sheetViews>
    <sheetView zoomScalePageLayoutView="0" workbookViewId="0" topLeftCell="A1">
      <selection activeCell="B27" sqref="B27"/>
    </sheetView>
  </sheetViews>
  <sheetFormatPr defaultColWidth="9.00390625" defaultRowHeight="13.5"/>
  <cols>
    <col min="2" max="2" width="16.25390625" style="0" customWidth="1"/>
    <col min="3" max="3" width="15.875" style="0" customWidth="1"/>
    <col min="4" max="5" width="16.375" style="0" customWidth="1"/>
    <col min="6" max="6" width="13.375" style="13" bestFit="1" customWidth="1"/>
  </cols>
  <sheetData>
    <row r="2" ht="13.5">
      <c r="A2" t="s">
        <v>33</v>
      </c>
    </row>
    <row r="4" ht="13.5">
      <c r="F4" s="13" t="s">
        <v>27</v>
      </c>
    </row>
    <row r="5" spans="1:6" ht="13.5">
      <c r="A5" s="51" t="s">
        <v>28</v>
      </c>
      <c r="B5" s="51"/>
      <c r="C5" s="51"/>
      <c r="D5" s="52" t="s">
        <v>34</v>
      </c>
      <c r="E5" s="52" t="s">
        <v>31</v>
      </c>
      <c r="F5" s="54" t="s">
        <v>26</v>
      </c>
    </row>
    <row r="6" spans="1:6" ht="13.5">
      <c r="A6" s="9" t="s">
        <v>1</v>
      </c>
      <c r="B6" s="9" t="s">
        <v>2</v>
      </c>
      <c r="C6" s="9" t="s">
        <v>3</v>
      </c>
      <c r="D6" s="53"/>
      <c r="E6" s="53"/>
      <c r="F6" s="55"/>
    </row>
    <row r="7" spans="1:6" ht="17.25">
      <c r="A7" s="7"/>
      <c r="B7" s="7" t="s">
        <v>29</v>
      </c>
      <c r="C7" s="7"/>
      <c r="D7" s="2">
        <f>SUM(D8)</f>
        <v>248269000</v>
      </c>
      <c r="E7" s="2">
        <f>SUM(E8)</f>
        <v>254192000</v>
      </c>
      <c r="F7" s="14">
        <f>D7-E7</f>
        <v>-5923000</v>
      </c>
    </row>
    <row r="8" spans="1:6" ht="13.5">
      <c r="A8" s="7" t="s">
        <v>0</v>
      </c>
      <c r="B8" s="7"/>
      <c r="C8" s="7"/>
      <c r="D8" s="4">
        <f>SUM(D9,D15,D21,D24,D27)</f>
        <v>248269000</v>
      </c>
      <c r="E8" s="4">
        <f>SUM(E9,E15,E21,E24,E27)</f>
        <v>254192000</v>
      </c>
      <c r="F8" s="15">
        <f aca="true" t="shared" si="0" ref="F8:F30">D8-E8</f>
        <v>-5923000</v>
      </c>
    </row>
    <row r="9" spans="1:6" ht="15">
      <c r="A9" s="7"/>
      <c r="B9" s="7" t="s">
        <v>4</v>
      </c>
      <c r="C9" s="7"/>
      <c r="D9" s="11">
        <f>SUM(D10:D14)</f>
        <v>193695000</v>
      </c>
      <c r="E9" s="11">
        <f>SUM(E10:E14)</f>
        <v>197475000</v>
      </c>
      <c r="F9" s="16">
        <f t="shared" si="0"/>
        <v>-3780000</v>
      </c>
    </row>
    <row r="10" spans="1:6" ht="13.5">
      <c r="A10" s="7"/>
      <c r="B10" s="7"/>
      <c r="C10" s="7" t="s">
        <v>5</v>
      </c>
      <c r="D10" s="4">
        <v>188339000</v>
      </c>
      <c r="E10" s="4">
        <v>191687000</v>
      </c>
      <c r="F10" s="15">
        <f t="shared" si="0"/>
        <v>-3348000</v>
      </c>
    </row>
    <row r="11" spans="1:6" ht="13.5">
      <c r="A11" s="7"/>
      <c r="B11" s="7"/>
      <c r="C11" s="7" t="s">
        <v>6</v>
      </c>
      <c r="D11" s="4">
        <v>5000</v>
      </c>
      <c r="E11" s="4">
        <v>5000</v>
      </c>
      <c r="F11" s="15">
        <f t="shared" si="0"/>
        <v>0</v>
      </c>
    </row>
    <row r="12" spans="1:6" ht="13.5">
      <c r="A12" s="7"/>
      <c r="B12" s="7"/>
      <c r="C12" s="7" t="s">
        <v>7</v>
      </c>
      <c r="D12" s="4">
        <v>371000</v>
      </c>
      <c r="E12" s="4">
        <v>301000</v>
      </c>
      <c r="F12" s="15">
        <f t="shared" si="0"/>
        <v>70000</v>
      </c>
    </row>
    <row r="13" spans="1:6" ht="13.5">
      <c r="A13" s="7"/>
      <c r="B13" s="7"/>
      <c r="C13" s="7" t="s">
        <v>8</v>
      </c>
      <c r="D13" s="4">
        <v>813000</v>
      </c>
      <c r="E13" s="4">
        <v>769000</v>
      </c>
      <c r="F13" s="15">
        <f t="shared" si="0"/>
        <v>44000</v>
      </c>
    </row>
    <row r="14" spans="1:6" ht="13.5">
      <c r="A14" s="7"/>
      <c r="B14" s="7"/>
      <c r="C14" s="7" t="s">
        <v>9</v>
      </c>
      <c r="D14" s="4">
        <v>4167000</v>
      </c>
      <c r="E14" s="4">
        <v>4713000</v>
      </c>
      <c r="F14" s="15">
        <f t="shared" si="0"/>
        <v>-546000</v>
      </c>
    </row>
    <row r="15" spans="1:6" ht="15">
      <c r="A15" s="7"/>
      <c r="B15" s="7" t="s">
        <v>10</v>
      </c>
      <c r="C15" s="7"/>
      <c r="D15" s="11">
        <f>SUM(D16:D20)</f>
        <v>18765000</v>
      </c>
      <c r="E15" s="11">
        <f>SUM(E16:E20)</f>
        <v>19964000</v>
      </c>
      <c r="F15" s="16">
        <f t="shared" si="0"/>
        <v>-1199000</v>
      </c>
    </row>
    <row r="16" spans="1:6" ht="13.5">
      <c r="A16" s="7"/>
      <c r="B16" s="7"/>
      <c r="C16" s="7" t="s">
        <v>11</v>
      </c>
      <c r="D16" s="4">
        <v>801000</v>
      </c>
      <c r="E16" s="4">
        <v>809000</v>
      </c>
      <c r="F16" s="15">
        <f t="shared" si="0"/>
        <v>-8000</v>
      </c>
    </row>
    <row r="17" spans="1:6" ht="13.5">
      <c r="A17" s="7"/>
      <c r="B17" s="7"/>
      <c r="C17" s="7" t="s">
        <v>12</v>
      </c>
      <c r="D17" s="4">
        <v>1543000</v>
      </c>
      <c r="E17" s="4">
        <v>1088000</v>
      </c>
      <c r="F17" s="15">
        <f t="shared" si="0"/>
        <v>455000</v>
      </c>
    </row>
    <row r="18" spans="1:6" ht="13.5">
      <c r="A18" s="7"/>
      <c r="B18" s="7"/>
      <c r="C18" s="7" t="s">
        <v>13</v>
      </c>
      <c r="D18" s="4">
        <v>2787000</v>
      </c>
      <c r="E18" s="4">
        <v>2785000</v>
      </c>
      <c r="F18" s="15">
        <f t="shared" si="0"/>
        <v>2000</v>
      </c>
    </row>
    <row r="19" spans="1:6" ht="13.5">
      <c r="A19" s="7"/>
      <c r="B19" s="7"/>
      <c r="C19" s="7" t="s">
        <v>14</v>
      </c>
      <c r="D19" s="4">
        <v>909000</v>
      </c>
      <c r="E19" s="4">
        <v>729000</v>
      </c>
      <c r="F19" s="15">
        <f t="shared" si="0"/>
        <v>180000</v>
      </c>
    </row>
    <row r="20" spans="1:6" ht="13.5">
      <c r="A20" s="7"/>
      <c r="B20" s="7"/>
      <c r="C20" s="7" t="s">
        <v>15</v>
      </c>
      <c r="D20" s="4">
        <v>12725000</v>
      </c>
      <c r="E20" s="4">
        <v>14553000</v>
      </c>
      <c r="F20" s="15">
        <f t="shared" si="0"/>
        <v>-1828000</v>
      </c>
    </row>
    <row r="21" spans="1:6" ht="15">
      <c r="A21" s="7"/>
      <c r="B21" s="7" t="s">
        <v>16</v>
      </c>
      <c r="C21" s="7"/>
      <c r="D21" s="11">
        <f>SUM(D22:D23)</f>
        <v>3034000</v>
      </c>
      <c r="E21" s="11">
        <f>SUM(E22:E23)</f>
        <v>3309000</v>
      </c>
      <c r="F21" s="16">
        <f t="shared" si="0"/>
        <v>-275000</v>
      </c>
    </row>
    <row r="22" spans="1:6" ht="13.5">
      <c r="A22" s="7"/>
      <c r="B22" s="7"/>
      <c r="C22" s="7" t="s">
        <v>17</v>
      </c>
      <c r="D22" s="4">
        <v>11000</v>
      </c>
      <c r="E22" s="4">
        <v>11000</v>
      </c>
      <c r="F22" s="15">
        <f t="shared" si="0"/>
        <v>0</v>
      </c>
    </row>
    <row r="23" spans="1:6" ht="13.5">
      <c r="A23" s="7"/>
      <c r="B23" s="7"/>
      <c r="C23" s="7" t="s">
        <v>18</v>
      </c>
      <c r="D23" s="4">
        <v>3023000</v>
      </c>
      <c r="E23" s="4">
        <v>3298000</v>
      </c>
      <c r="F23" s="15">
        <f t="shared" si="0"/>
        <v>-275000</v>
      </c>
    </row>
    <row r="24" spans="1:6" ht="15">
      <c r="A24" s="7"/>
      <c r="B24" s="7" t="s">
        <v>19</v>
      </c>
      <c r="C24" s="7"/>
      <c r="D24" s="11">
        <f>SUM(D25:D26)</f>
        <v>21849000</v>
      </c>
      <c r="E24" s="11">
        <f>SUM(E25:E26)</f>
        <v>22703000</v>
      </c>
      <c r="F24" s="16">
        <f t="shared" si="0"/>
        <v>-854000</v>
      </c>
    </row>
    <row r="25" spans="1:6" ht="13.5">
      <c r="A25" s="7"/>
      <c r="B25" s="7"/>
      <c r="C25" s="7" t="s">
        <v>20</v>
      </c>
      <c r="D25" s="4">
        <v>530000</v>
      </c>
      <c r="E25" s="4">
        <v>573000</v>
      </c>
      <c r="F25" s="15">
        <f t="shared" si="0"/>
        <v>-43000</v>
      </c>
    </row>
    <row r="26" spans="1:6" ht="13.5">
      <c r="A26" s="7"/>
      <c r="B26" s="7"/>
      <c r="C26" s="7" t="s">
        <v>21</v>
      </c>
      <c r="D26" s="4">
        <v>21319000</v>
      </c>
      <c r="E26" s="4">
        <v>22130000</v>
      </c>
      <c r="F26" s="15">
        <f t="shared" si="0"/>
        <v>-811000</v>
      </c>
    </row>
    <row r="27" spans="1:6" ht="15">
      <c r="A27" s="7"/>
      <c r="B27" s="7" t="s">
        <v>22</v>
      </c>
      <c r="C27" s="7"/>
      <c r="D27" s="11">
        <f>SUM(D28:D30)</f>
        <v>10926000</v>
      </c>
      <c r="E27" s="11">
        <f>SUM(E28:E30)</f>
        <v>10741000</v>
      </c>
      <c r="F27" s="16">
        <f t="shared" si="0"/>
        <v>185000</v>
      </c>
    </row>
    <row r="28" spans="1:6" ht="13.5">
      <c r="A28" s="7"/>
      <c r="B28" s="7"/>
      <c r="C28" s="7" t="s">
        <v>23</v>
      </c>
      <c r="D28" s="4">
        <v>7379000</v>
      </c>
      <c r="E28" s="4">
        <v>6714000</v>
      </c>
      <c r="F28" s="15">
        <f t="shared" si="0"/>
        <v>665000</v>
      </c>
    </row>
    <row r="29" spans="1:6" ht="13.5">
      <c r="A29" s="7"/>
      <c r="B29" s="7"/>
      <c r="C29" s="7" t="s">
        <v>24</v>
      </c>
      <c r="D29" s="4">
        <v>1910000</v>
      </c>
      <c r="E29" s="4">
        <v>2407000</v>
      </c>
      <c r="F29" s="15">
        <f t="shared" si="0"/>
        <v>-497000</v>
      </c>
    </row>
    <row r="30" spans="1:6" ht="13.5">
      <c r="A30" s="8"/>
      <c r="B30" s="8"/>
      <c r="C30" s="8" t="s">
        <v>25</v>
      </c>
      <c r="D30" s="5">
        <v>1637000</v>
      </c>
      <c r="E30" s="5">
        <v>1620000</v>
      </c>
      <c r="F30" s="17">
        <f t="shared" si="0"/>
        <v>17000</v>
      </c>
    </row>
  </sheetData>
  <sheetProtection/>
  <mergeCells count="4">
    <mergeCell ref="A5:C5"/>
    <mergeCell ref="D5:D6"/>
    <mergeCell ref="E5:E6"/>
    <mergeCell ref="F5:F6"/>
  </mergeCells>
  <printOptions/>
  <pageMargins left="0.5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I12" sqref="I12"/>
    </sheetView>
  </sheetViews>
  <sheetFormatPr defaultColWidth="9.00390625" defaultRowHeight="13.5"/>
  <cols>
    <col min="2" max="2" width="16.25390625" style="0" customWidth="1"/>
    <col min="3" max="3" width="15.875" style="0" customWidth="1"/>
    <col min="4" max="5" width="16.375" style="0" customWidth="1"/>
    <col min="6" max="6" width="13.375" style="13" bestFit="1" customWidth="1"/>
  </cols>
  <sheetData>
    <row r="2" ht="13.5">
      <c r="A2" t="s">
        <v>33</v>
      </c>
    </row>
    <row r="4" ht="13.5">
      <c r="F4" s="13" t="s">
        <v>27</v>
      </c>
    </row>
    <row r="5" spans="1:6" ht="13.5">
      <c r="A5" s="51" t="s">
        <v>28</v>
      </c>
      <c r="B5" s="51"/>
      <c r="C5" s="51"/>
      <c r="D5" s="52" t="s">
        <v>34</v>
      </c>
      <c r="E5" s="52" t="s">
        <v>31</v>
      </c>
      <c r="F5" s="54" t="s">
        <v>26</v>
      </c>
    </row>
    <row r="6" spans="1:6" ht="13.5">
      <c r="A6" s="9" t="s">
        <v>1</v>
      </c>
      <c r="B6" s="9" t="s">
        <v>2</v>
      </c>
      <c r="C6" s="9" t="s">
        <v>3</v>
      </c>
      <c r="D6" s="53"/>
      <c r="E6" s="53"/>
      <c r="F6" s="55"/>
    </row>
    <row r="7" spans="1:6" ht="17.25">
      <c r="A7" s="7"/>
      <c r="B7" s="7" t="s">
        <v>29</v>
      </c>
      <c r="C7" s="7"/>
      <c r="D7" s="2">
        <f>SUM(D8)</f>
        <v>248269000</v>
      </c>
      <c r="E7" s="2">
        <f>SUM(E8)</f>
        <v>254192000</v>
      </c>
      <c r="F7" s="14">
        <f>D7-E7</f>
        <v>-5923000</v>
      </c>
    </row>
    <row r="8" spans="1:6" ht="13.5">
      <c r="A8" s="7" t="s">
        <v>0</v>
      </c>
      <c r="B8" s="7"/>
      <c r="C8" s="7"/>
      <c r="D8" s="4">
        <f>SUM(D9,D15,D21,D24,D27)</f>
        <v>248269000</v>
      </c>
      <c r="E8" s="4">
        <f>SUM(E9,E15,E21,E24,E27)</f>
        <v>254192000</v>
      </c>
      <c r="F8" s="15">
        <f aca="true" t="shared" si="0" ref="F8:F30">D8-E8</f>
        <v>-5923000</v>
      </c>
    </row>
    <row r="9" spans="1:6" ht="15">
      <c r="A9" s="7"/>
      <c r="B9" s="7" t="s">
        <v>4</v>
      </c>
      <c r="C9" s="7"/>
      <c r="D9" s="11">
        <f>SUM(D10:D14)</f>
        <v>193695000</v>
      </c>
      <c r="E9" s="11">
        <f>SUM(E10:E14)</f>
        <v>197475000</v>
      </c>
      <c r="F9" s="16">
        <f t="shared" si="0"/>
        <v>-3780000</v>
      </c>
    </row>
    <row r="10" spans="1:6" ht="13.5">
      <c r="A10" s="7"/>
      <c r="B10" s="7"/>
      <c r="C10" s="7" t="s">
        <v>5</v>
      </c>
      <c r="D10" s="4">
        <v>188339000</v>
      </c>
      <c r="E10" s="4">
        <v>191687000</v>
      </c>
      <c r="F10" s="15">
        <f t="shared" si="0"/>
        <v>-3348000</v>
      </c>
    </row>
    <row r="11" spans="1:6" ht="13.5">
      <c r="A11" s="7"/>
      <c r="B11" s="7"/>
      <c r="C11" s="7" t="s">
        <v>6</v>
      </c>
      <c r="D11" s="4">
        <v>5000</v>
      </c>
      <c r="E11" s="4">
        <v>5000</v>
      </c>
      <c r="F11" s="15">
        <f t="shared" si="0"/>
        <v>0</v>
      </c>
    </row>
    <row r="12" spans="1:6" ht="13.5">
      <c r="A12" s="7"/>
      <c r="B12" s="7"/>
      <c r="C12" s="7" t="s">
        <v>7</v>
      </c>
      <c r="D12" s="4">
        <v>371000</v>
      </c>
      <c r="E12" s="4">
        <v>301000</v>
      </c>
      <c r="F12" s="15">
        <f t="shared" si="0"/>
        <v>70000</v>
      </c>
    </row>
    <row r="13" spans="1:6" ht="13.5">
      <c r="A13" s="7"/>
      <c r="B13" s="7"/>
      <c r="C13" s="7" t="s">
        <v>8</v>
      </c>
      <c r="D13" s="4">
        <v>813000</v>
      </c>
      <c r="E13" s="4">
        <v>769000</v>
      </c>
      <c r="F13" s="15">
        <f t="shared" si="0"/>
        <v>44000</v>
      </c>
    </row>
    <row r="14" spans="1:6" ht="13.5">
      <c r="A14" s="7"/>
      <c r="B14" s="7"/>
      <c r="C14" s="7" t="s">
        <v>9</v>
      </c>
      <c r="D14" s="4">
        <v>4167000</v>
      </c>
      <c r="E14" s="4">
        <v>4713000</v>
      </c>
      <c r="F14" s="15">
        <f t="shared" si="0"/>
        <v>-546000</v>
      </c>
    </row>
    <row r="15" spans="1:6" ht="15">
      <c r="A15" s="7"/>
      <c r="B15" s="7" t="s">
        <v>10</v>
      </c>
      <c r="C15" s="7"/>
      <c r="D15" s="11">
        <f>SUM(D16:D20)</f>
        <v>18765000</v>
      </c>
      <c r="E15" s="11">
        <f>SUM(E16:E20)</f>
        <v>19964000</v>
      </c>
      <c r="F15" s="16">
        <f t="shared" si="0"/>
        <v>-1199000</v>
      </c>
    </row>
    <row r="16" spans="1:6" ht="13.5">
      <c r="A16" s="7"/>
      <c r="B16" s="7"/>
      <c r="C16" s="7" t="s">
        <v>11</v>
      </c>
      <c r="D16" s="4">
        <v>801000</v>
      </c>
      <c r="E16" s="4">
        <v>809000</v>
      </c>
      <c r="F16" s="15">
        <f t="shared" si="0"/>
        <v>-8000</v>
      </c>
    </row>
    <row r="17" spans="1:6" ht="13.5">
      <c r="A17" s="7"/>
      <c r="B17" s="7"/>
      <c r="C17" s="7" t="s">
        <v>12</v>
      </c>
      <c r="D17" s="4">
        <v>1543000</v>
      </c>
      <c r="E17" s="4">
        <v>1088000</v>
      </c>
      <c r="F17" s="15">
        <f t="shared" si="0"/>
        <v>455000</v>
      </c>
    </row>
    <row r="18" spans="1:6" ht="13.5">
      <c r="A18" s="7"/>
      <c r="B18" s="7"/>
      <c r="C18" s="7" t="s">
        <v>13</v>
      </c>
      <c r="D18" s="4">
        <v>2787000</v>
      </c>
      <c r="E18" s="4">
        <v>2785000</v>
      </c>
      <c r="F18" s="15">
        <f t="shared" si="0"/>
        <v>2000</v>
      </c>
    </row>
    <row r="19" spans="1:6" ht="13.5">
      <c r="A19" s="7"/>
      <c r="B19" s="7"/>
      <c r="C19" s="7" t="s">
        <v>14</v>
      </c>
      <c r="D19" s="4">
        <v>909000</v>
      </c>
      <c r="E19" s="4">
        <v>729000</v>
      </c>
      <c r="F19" s="15">
        <f t="shared" si="0"/>
        <v>180000</v>
      </c>
    </row>
    <row r="20" spans="1:6" ht="13.5">
      <c r="A20" s="7"/>
      <c r="B20" s="7"/>
      <c r="C20" s="7" t="s">
        <v>15</v>
      </c>
      <c r="D20" s="4">
        <v>12725000</v>
      </c>
      <c r="E20" s="4">
        <v>14553000</v>
      </c>
      <c r="F20" s="15">
        <f t="shared" si="0"/>
        <v>-1828000</v>
      </c>
    </row>
    <row r="21" spans="1:6" ht="15">
      <c r="A21" s="7"/>
      <c r="B21" s="7" t="s">
        <v>16</v>
      </c>
      <c r="C21" s="7"/>
      <c r="D21" s="11">
        <f>SUM(D22:D23)</f>
        <v>3034000</v>
      </c>
      <c r="E21" s="11">
        <f>SUM(E22:E23)</f>
        <v>3309000</v>
      </c>
      <c r="F21" s="16">
        <f t="shared" si="0"/>
        <v>-275000</v>
      </c>
    </row>
    <row r="22" spans="1:6" ht="13.5">
      <c r="A22" s="7"/>
      <c r="B22" s="7"/>
      <c r="C22" s="7" t="s">
        <v>17</v>
      </c>
      <c r="D22" s="4">
        <v>11000</v>
      </c>
      <c r="E22" s="4">
        <v>11000</v>
      </c>
      <c r="F22" s="15">
        <f t="shared" si="0"/>
        <v>0</v>
      </c>
    </row>
    <row r="23" spans="1:6" ht="13.5">
      <c r="A23" s="7"/>
      <c r="B23" s="7"/>
      <c r="C23" s="7" t="s">
        <v>18</v>
      </c>
      <c r="D23" s="4">
        <v>3023000</v>
      </c>
      <c r="E23" s="4">
        <v>3298000</v>
      </c>
      <c r="F23" s="15">
        <f t="shared" si="0"/>
        <v>-275000</v>
      </c>
    </row>
    <row r="24" spans="1:6" ht="15">
      <c r="A24" s="7"/>
      <c r="B24" s="7" t="s">
        <v>19</v>
      </c>
      <c r="C24" s="7"/>
      <c r="D24" s="11">
        <f>SUM(D25:D26)</f>
        <v>21849000</v>
      </c>
      <c r="E24" s="11">
        <f>SUM(E25:E26)</f>
        <v>22703000</v>
      </c>
      <c r="F24" s="16">
        <f t="shared" si="0"/>
        <v>-854000</v>
      </c>
    </row>
    <row r="25" spans="1:6" ht="13.5">
      <c r="A25" s="7"/>
      <c r="B25" s="7"/>
      <c r="C25" s="7" t="s">
        <v>20</v>
      </c>
      <c r="D25" s="4">
        <v>530000</v>
      </c>
      <c r="E25" s="4">
        <v>573000</v>
      </c>
      <c r="F25" s="15">
        <f t="shared" si="0"/>
        <v>-43000</v>
      </c>
    </row>
    <row r="26" spans="1:6" ht="13.5">
      <c r="A26" s="7"/>
      <c r="B26" s="7"/>
      <c r="C26" s="7" t="s">
        <v>21</v>
      </c>
      <c r="D26" s="4">
        <v>21319000</v>
      </c>
      <c r="E26" s="4">
        <v>22130000</v>
      </c>
      <c r="F26" s="15">
        <f t="shared" si="0"/>
        <v>-811000</v>
      </c>
    </row>
    <row r="27" spans="1:6" ht="15">
      <c r="A27" s="7"/>
      <c r="B27" s="7" t="s">
        <v>22</v>
      </c>
      <c r="C27" s="7"/>
      <c r="D27" s="11">
        <f>SUM(D28:D30)</f>
        <v>10926000</v>
      </c>
      <c r="E27" s="11">
        <f>SUM(E28:E30)</f>
        <v>10741000</v>
      </c>
      <c r="F27" s="16">
        <f t="shared" si="0"/>
        <v>185000</v>
      </c>
    </row>
    <row r="28" spans="1:6" ht="13.5">
      <c r="A28" s="7"/>
      <c r="B28" s="7"/>
      <c r="C28" s="7" t="s">
        <v>23</v>
      </c>
      <c r="D28" s="4">
        <v>7379000</v>
      </c>
      <c r="E28" s="4">
        <v>6714000</v>
      </c>
      <c r="F28" s="15">
        <f t="shared" si="0"/>
        <v>665000</v>
      </c>
    </row>
    <row r="29" spans="1:6" ht="13.5">
      <c r="A29" s="7"/>
      <c r="B29" s="7"/>
      <c r="C29" s="7" t="s">
        <v>24</v>
      </c>
      <c r="D29" s="4">
        <v>1910000</v>
      </c>
      <c r="E29" s="4">
        <v>2407000</v>
      </c>
      <c r="F29" s="15">
        <f t="shared" si="0"/>
        <v>-497000</v>
      </c>
    </row>
    <row r="30" spans="1:6" ht="13.5">
      <c r="A30" s="8"/>
      <c r="B30" s="8"/>
      <c r="C30" s="8" t="s">
        <v>25</v>
      </c>
      <c r="D30" s="5">
        <v>1637000</v>
      </c>
      <c r="E30" s="5">
        <v>1620000</v>
      </c>
      <c r="F30" s="17">
        <f t="shared" si="0"/>
        <v>17000</v>
      </c>
    </row>
  </sheetData>
  <sheetProtection/>
  <mergeCells count="4">
    <mergeCell ref="A5:C5"/>
    <mergeCell ref="D5:D6"/>
    <mergeCell ref="E5:E6"/>
    <mergeCell ref="F5:F6"/>
  </mergeCells>
  <printOptions/>
  <pageMargins left="0.5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H12" sqref="H12"/>
    </sheetView>
  </sheetViews>
  <sheetFormatPr defaultColWidth="9.00390625" defaultRowHeight="13.5"/>
  <cols>
    <col min="2" max="2" width="16.25390625" style="0" customWidth="1"/>
    <col min="3" max="3" width="15.875" style="0" customWidth="1"/>
    <col min="4" max="5" width="16.375" style="0" customWidth="1"/>
    <col min="6" max="6" width="13.375" style="1" bestFit="1" customWidth="1"/>
  </cols>
  <sheetData>
    <row r="2" ht="13.5">
      <c r="A2" t="s">
        <v>30</v>
      </c>
    </row>
    <row r="4" ht="13.5">
      <c r="F4" s="1" t="s">
        <v>27</v>
      </c>
    </row>
    <row r="5" spans="1:6" ht="13.5">
      <c r="A5" s="51" t="s">
        <v>28</v>
      </c>
      <c r="B5" s="51"/>
      <c r="C5" s="51"/>
      <c r="D5" s="52" t="s">
        <v>31</v>
      </c>
      <c r="E5" s="52" t="s">
        <v>32</v>
      </c>
      <c r="F5" s="56" t="s">
        <v>26</v>
      </c>
    </row>
    <row r="6" spans="1:6" ht="13.5">
      <c r="A6" s="9" t="s">
        <v>1</v>
      </c>
      <c r="B6" s="9" t="s">
        <v>2</v>
      </c>
      <c r="C6" s="9" t="s">
        <v>3</v>
      </c>
      <c r="D6" s="53"/>
      <c r="E6" s="53"/>
      <c r="F6" s="57"/>
    </row>
    <row r="7" spans="1:6" ht="17.25">
      <c r="A7" s="7"/>
      <c r="B7" s="7" t="s">
        <v>29</v>
      </c>
      <c r="C7" s="7"/>
      <c r="D7" s="2">
        <f>SUM(D8)</f>
        <v>254192000</v>
      </c>
      <c r="E7" s="2">
        <f>SUM(E8)</f>
        <v>255028000</v>
      </c>
      <c r="F7" s="10">
        <f>D7-E7</f>
        <v>-836000</v>
      </c>
    </row>
    <row r="8" spans="1:6" ht="13.5">
      <c r="A8" s="7" t="s">
        <v>0</v>
      </c>
      <c r="B8" s="7"/>
      <c r="C8" s="7"/>
      <c r="D8" s="4">
        <f>SUM(D9,D15,D21,D24,D27)</f>
        <v>254192000</v>
      </c>
      <c r="E8" s="4">
        <f>SUM(E9,E15,E21,E24,E27)</f>
        <v>255028000</v>
      </c>
      <c r="F8" s="3">
        <f aca="true" t="shared" si="0" ref="F8:F30">D8-E8</f>
        <v>-836000</v>
      </c>
    </row>
    <row r="9" spans="1:6" ht="15">
      <c r="A9" s="7"/>
      <c r="B9" s="7" t="s">
        <v>4</v>
      </c>
      <c r="C9" s="7"/>
      <c r="D9" s="11">
        <f>SUM(D10:D14)</f>
        <v>197475000</v>
      </c>
      <c r="E9" s="11">
        <f>SUM(E10:E14)</f>
        <v>199922000</v>
      </c>
      <c r="F9" s="12">
        <f t="shared" si="0"/>
        <v>-2447000</v>
      </c>
    </row>
    <row r="10" spans="1:6" ht="13.5">
      <c r="A10" s="7"/>
      <c r="B10" s="7"/>
      <c r="C10" s="7" t="s">
        <v>5</v>
      </c>
      <c r="D10" s="4">
        <v>191687000</v>
      </c>
      <c r="E10" s="4">
        <v>193872000</v>
      </c>
      <c r="F10" s="3">
        <f t="shared" si="0"/>
        <v>-2185000</v>
      </c>
    </row>
    <row r="11" spans="1:6" ht="13.5">
      <c r="A11" s="7"/>
      <c r="B11" s="7"/>
      <c r="C11" s="7" t="s">
        <v>6</v>
      </c>
      <c r="D11" s="4">
        <v>5000</v>
      </c>
      <c r="E11" s="4">
        <v>5000</v>
      </c>
      <c r="F11" s="3">
        <f t="shared" si="0"/>
        <v>0</v>
      </c>
    </row>
    <row r="12" spans="1:6" ht="13.5">
      <c r="A12" s="7"/>
      <c r="B12" s="7"/>
      <c r="C12" s="7" t="s">
        <v>7</v>
      </c>
      <c r="D12" s="4">
        <v>301000</v>
      </c>
      <c r="E12" s="4">
        <v>285000</v>
      </c>
      <c r="F12" s="3">
        <f t="shared" si="0"/>
        <v>16000</v>
      </c>
    </row>
    <row r="13" spans="1:6" ht="13.5">
      <c r="A13" s="7"/>
      <c r="B13" s="7"/>
      <c r="C13" s="7" t="s">
        <v>8</v>
      </c>
      <c r="D13" s="4">
        <v>769000</v>
      </c>
      <c r="E13" s="4">
        <v>636000</v>
      </c>
      <c r="F13" s="3">
        <f t="shared" si="0"/>
        <v>133000</v>
      </c>
    </row>
    <row r="14" spans="1:6" ht="13.5">
      <c r="A14" s="7"/>
      <c r="B14" s="7"/>
      <c r="C14" s="7" t="s">
        <v>9</v>
      </c>
      <c r="D14" s="4">
        <v>4713000</v>
      </c>
      <c r="E14" s="4">
        <v>5124000</v>
      </c>
      <c r="F14" s="3">
        <f t="shared" si="0"/>
        <v>-411000</v>
      </c>
    </row>
    <row r="15" spans="1:6" ht="15">
      <c r="A15" s="7"/>
      <c r="B15" s="7" t="s">
        <v>10</v>
      </c>
      <c r="C15" s="7"/>
      <c r="D15" s="11">
        <f>SUM(D16:D20)</f>
        <v>19964000</v>
      </c>
      <c r="E15" s="11">
        <f>SUM(E16:E20)</f>
        <v>17927000</v>
      </c>
      <c r="F15" s="12">
        <f t="shared" si="0"/>
        <v>2037000</v>
      </c>
    </row>
    <row r="16" spans="1:6" ht="13.5">
      <c r="A16" s="7"/>
      <c r="B16" s="7"/>
      <c r="C16" s="7" t="s">
        <v>11</v>
      </c>
      <c r="D16" s="4">
        <v>809000</v>
      </c>
      <c r="E16" s="4">
        <v>756000</v>
      </c>
      <c r="F16" s="3">
        <f t="shared" si="0"/>
        <v>53000</v>
      </c>
    </row>
    <row r="17" spans="1:6" ht="13.5">
      <c r="A17" s="7"/>
      <c r="B17" s="7"/>
      <c r="C17" s="7" t="s">
        <v>12</v>
      </c>
      <c r="D17" s="4">
        <v>1088000</v>
      </c>
      <c r="E17" s="4">
        <v>1074000</v>
      </c>
      <c r="F17" s="3">
        <f t="shared" si="0"/>
        <v>14000</v>
      </c>
    </row>
    <row r="18" spans="1:6" ht="13.5">
      <c r="A18" s="7"/>
      <c r="B18" s="7"/>
      <c r="C18" s="7" t="s">
        <v>13</v>
      </c>
      <c r="D18" s="4">
        <v>2785000</v>
      </c>
      <c r="E18" s="4">
        <v>1556000</v>
      </c>
      <c r="F18" s="3">
        <f t="shared" si="0"/>
        <v>1229000</v>
      </c>
    </row>
    <row r="19" spans="1:6" ht="13.5">
      <c r="A19" s="7"/>
      <c r="B19" s="7"/>
      <c r="C19" s="7" t="s">
        <v>14</v>
      </c>
      <c r="D19" s="4">
        <v>729000</v>
      </c>
      <c r="E19" s="4">
        <v>673000</v>
      </c>
      <c r="F19" s="3">
        <f t="shared" si="0"/>
        <v>56000</v>
      </c>
    </row>
    <row r="20" spans="1:6" ht="13.5">
      <c r="A20" s="7"/>
      <c r="B20" s="7"/>
      <c r="C20" s="7" t="s">
        <v>15</v>
      </c>
      <c r="D20" s="4">
        <v>14553000</v>
      </c>
      <c r="E20" s="4">
        <v>13868000</v>
      </c>
      <c r="F20" s="3">
        <f t="shared" si="0"/>
        <v>685000</v>
      </c>
    </row>
    <row r="21" spans="1:6" ht="15">
      <c r="A21" s="7"/>
      <c r="B21" s="7" t="s">
        <v>16</v>
      </c>
      <c r="C21" s="7"/>
      <c r="D21" s="11">
        <f>SUM(D22:D23)</f>
        <v>3309000</v>
      </c>
      <c r="E21" s="11">
        <f>SUM(E22:E23)</f>
        <v>2861000</v>
      </c>
      <c r="F21" s="12">
        <f t="shared" si="0"/>
        <v>448000</v>
      </c>
    </row>
    <row r="22" spans="1:6" ht="13.5">
      <c r="A22" s="7"/>
      <c r="B22" s="7"/>
      <c r="C22" s="7" t="s">
        <v>17</v>
      </c>
      <c r="D22" s="4">
        <v>11000</v>
      </c>
      <c r="E22" s="4">
        <v>11000</v>
      </c>
      <c r="F22" s="3">
        <f t="shared" si="0"/>
        <v>0</v>
      </c>
    </row>
    <row r="23" spans="1:6" ht="13.5">
      <c r="A23" s="7"/>
      <c r="B23" s="7"/>
      <c r="C23" s="7" t="s">
        <v>18</v>
      </c>
      <c r="D23" s="4">
        <v>3298000</v>
      </c>
      <c r="E23" s="4">
        <v>2850000</v>
      </c>
      <c r="F23" s="3">
        <f t="shared" si="0"/>
        <v>448000</v>
      </c>
    </row>
    <row r="24" spans="1:6" ht="15">
      <c r="A24" s="7"/>
      <c r="B24" s="7" t="s">
        <v>19</v>
      </c>
      <c r="C24" s="7"/>
      <c r="D24" s="11">
        <f>SUM(D25:D26)</f>
        <v>22703000</v>
      </c>
      <c r="E24" s="11">
        <f>SUM(E25:E26)</f>
        <v>24390000</v>
      </c>
      <c r="F24" s="12">
        <f t="shared" si="0"/>
        <v>-1687000</v>
      </c>
    </row>
    <row r="25" spans="1:6" ht="13.5">
      <c r="A25" s="7"/>
      <c r="B25" s="7"/>
      <c r="C25" s="7" t="s">
        <v>20</v>
      </c>
      <c r="D25" s="4">
        <v>573000</v>
      </c>
      <c r="E25" s="4">
        <v>634000</v>
      </c>
      <c r="F25" s="3">
        <f t="shared" si="0"/>
        <v>-61000</v>
      </c>
    </row>
    <row r="26" spans="1:6" ht="13.5">
      <c r="A26" s="7"/>
      <c r="B26" s="7"/>
      <c r="C26" s="7" t="s">
        <v>21</v>
      </c>
      <c r="D26" s="4">
        <v>22130000</v>
      </c>
      <c r="E26" s="4">
        <v>23756000</v>
      </c>
      <c r="F26" s="3">
        <f t="shared" si="0"/>
        <v>-1626000</v>
      </c>
    </row>
    <row r="27" spans="1:6" ht="15">
      <c r="A27" s="7"/>
      <c r="B27" s="7" t="s">
        <v>22</v>
      </c>
      <c r="C27" s="7"/>
      <c r="D27" s="11">
        <f>SUM(D28:D30)</f>
        <v>10741000</v>
      </c>
      <c r="E27" s="11">
        <f>SUM(E28:E30)</f>
        <v>9928000</v>
      </c>
      <c r="F27" s="12">
        <f t="shared" si="0"/>
        <v>813000</v>
      </c>
    </row>
    <row r="28" spans="1:6" ht="13.5">
      <c r="A28" s="7"/>
      <c r="B28" s="7"/>
      <c r="C28" s="7" t="s">
        <v>23</v>
      </c>
      <c r="D28" s="4">
        <v>6714000</v>
      </c>
      <c r="E28" s="4">
        <v>6219000</v>
      </c>
      <c r="F28" s="3">
        <f t="shared" si="0"/>
        <v>495000</v>
      </c>
    </row>
    <row r="29" spans="1:6" ht="13.5">
      <c r="A29" s="7"/>
      <c r="B29" s="7"/>
      <c r="C29" s="7" t="s">
        <v>24</v>
      </c>
      <c r="D29" s="4">
        <v>2407000</v>
      </c>
      <c r="E29" s="4">
        <v>1937000</v>
      </c>
      <c r="F29" s="3">
        <f t="shared" si="0"/>
        <v>470000</v>
      </c>
    </row>
    <row r="30" spans="1:6" ht="13.5">
      <c r="A30" s="8"/>
      <c r="B30" s="8"/>
      <c r="C30" s="8" t="s">
        <v>25</v>
      </c>
      <c r="D30" s="5">
        <v>1620000</v>
      </c>
      <c r="E30" s="5">
        <v>1772000</v>
      </c>
      <c r="F30" s="6">
        <f t="shared" si="0"/>
        <v>-152000</v>
      </c>
    </row>
  </sheetData>
  <sheetProtection/>
  <mergeCells count="4">
    <mergeCell ref="A5:C5"/>
    <mergeCell ref="D5:D6"/>
    <mergeCell ref="E5:E6"/>
    <mergeCell ref="F5:F6"/>
  </mergeCells>
  <printOptions/>
  <pageMargins left="0.5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東京消防庁</dc:creator>
  <cp:keywords/>
  <dc:description/>
  <cp:lastModifiedBy>事務端末011</cp:lastModifiedBy>
  <cp:lastPrinted>2019-11-15T06:26:00Z</cp:lastPrinted>
  <dcterms:created xsi:type="dcterms:W3CDTF">2008-06-13T07:22:29Z</dcterms:created>
  <dcterms:modified xsi:type="dcterms:W3CDTF">2019-11-15T06:26:09Z</dcterms:modified>
  <cp:category/>
  <cp:version/>
  <cp:contentType/>
  <cp:contentStatus/>
</cp:coreProperties>
</file>